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osuopeu.sharepoint.com/sites/UOfinancije/Shared Documents/Javna nabava/2026/Jednostavna nabava/Rekonstrukcija ureda na 1.katu-Kuhačeva/"/>
    </mc:Choice>
  </mc:AlternateContent>
  <xr:revisionPtr revIDLastSave="0" documentId="8_{B6580668-B8C6-42FD-9F3C-417C3FD9694D}" xr6:coauthVersionLast="47" xr6:coauthVersionMax="47" xr10:uidLastSave="{00000000-0000-0000-0000-000000000000}"/>
  <bookViews>
    <workbookView xWindow="-120" yWindow="-120" windowWidth="29040" windowHeight="15840" tabRatio="500" xr2:uid="{00000000-000D-0000-FFFF-FFFF00000000}"/>
  </bookViews>
  <sheets>
    <sheet name="troškovnik" sheetId="1" r:id="rId1"/>
  </sheets>
  <definedNames>
    <definedName name="_xlnm.Print_Area" localSheetId="0">troškovnik!$A$1:$F$65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55" i="1" l="1"/>
  <c r="F55" i="1" s="1"/>
  <c r="F52" i="1"/>
  <c r="D49" i="1"/>
  <c r="F49" i="1"/>
  <c r="F46" i="1"/>
  <c r="F43" i="1"/>
  <c r="F40" i="1"/>
  <c r="F37" i="1"/>
  <c r="D34" i="1"/>
  <c r="F34" i="1" s="1"/>
  <c r="D31" i="1"/>
  <c r="F31" i="1" s="1"/>
  <c r="D27" i="1"/>
  <c r="F27" i="1" s="1"/>
  <c r="D17" i="1"/>
  <c r="F17" i="1" s="1"/>
  <c r="F21" i="1"/>
  <c r="F19" i="1"/>
  <c r="F15" i="1"/>
  <c r="F58" i="1" l="1"/>
  <c r="F23" i="1"/>
  <c r="C62" i="1" l="1"/>
  <c r="C63" i="1" s="1"/>
  <c r="C64" i="1" s="1"/>
</calcChain>
</file>

<file path=xl/sharedStrings.xml><?xml version="1.0" encoding="utf-8"?>
<sst xmlns="http://schemas.openxmlformats.org/spreadsheetml/2006/main" count="73" uniqueCount="66">
  <si>
    <t>Rb.</t>
  </si>
  <si>
    <t>Opis stavke</t>
  </si>
  <si>
    <t>Jedinica 
mjere 
(JM)</t>
  </si>
  <si>
    <t>Količina
(kol)</t>
  </si>
  <si>
    <t>Jedinična cijena
(JC)</t>
  </si>
  <si>
    <t>Ukupna 
cijena</t>
  </si>
  <si>
    <t>OPĆE NAPOMENE</t>
  </si>
  <si>
    <t>01.</t>
  </si>
  <si>
    <t>PRIPREMNI RADOVI</t>
  </si>
  <si>
    <t>01.01.</t>
  </si>
  <si>
    <t>Uređenje i održavanje gradilišta za dogovoren rok trajanja radova, održavanje gradilišta čistim i ponovno uspostavljanje prijašnjeg stanja okolnog terena uključujući uklanjanje kompletne nečistoće, sa sljedećim stavkama koji moraju biti uračunati u paušalnu cijenu:
- mjesto za skladištenje i rad
- uređaj za signalizaciju prometa uključujući rad na osiguranju prometa
- rasvjeta gradilišta
- skladišni prostor, radionica, magazin, natkriveni prostor
- ograda oko gradilišta, zaštitni zid, zaštitni krov nad javnom površinom
- strojevi, uređaji
za cijelo vrijeme gradnje prema vremenskom planu projekta.
Gradilište mora biti uređeno sukladno odredbama Zakona o zaštiti na radu.</t>
  </si>
  <si>
    <t>paušal</t>
  </si>
  <si>
    <t>01.02.</t>
  </si>
  <si>
    <t>kom</t>
  </si>
  <si>
    <t>01.03.</t>
  </si>
  <si>
    <t>01.04.</t>
  </si>
  <si>
    <t xml:space="preserve">1. PRIPREMNI RADOVI UKUPNO: </t>
  </si>
  <si>
    <t>02.</t>
  </si>
  <si>
    <t>02.01.</t>
  </si>
  <si>
    <t>m³</t>
  </si>
  <si>
    <t>02.02.</t>
  </si>
  <si>
    <t>02.03.</t>
  </si>
  <si>
    <t>m²</t>
  </si>
  <si>
    <t>02.04.</t>
  </si>
  <si>
    <t>02.05.</t>
  </si>
  <si>
    <t>02.06.</t>
  </si>
  <si>
    <t>kg</t>
  </si>
  <si>
    <t xml:space="preserve">PDV (25%): </t>
  </si>
  <si>
    <t>Investitor:  Grad Osijek Kuhačeva 9, Osijek, OIB: 30050049642</t>
  </si>
  <si>
    <t>Građevina: Rekonstrukcija uredskog dijela na 1. katu gradskog poglavarstva</t>
  </si>
  <si>
    <t>Lokacija: Kuhačeva 9, 31000 Osijek</t>
  </si>
  <si>
    <t xml:space="preserve"> TROŠKOVNIK RADA I MATERIJALA</t>
  </si>
  <si>
    <r>
      <t xml:space="preserve">U jediničnu cijenu svake stavke obvezno uključiti sve mjere osiguranja prolaznika, radnika i okolnih građevina za vrijeme trajanja radova, svu potrebnu skelu, sva potrebna premještanja postojećih instalacija i dovođenje istih u prvobitno stanje po završetku radova, sve transporte materijala preostalog od iskopa, deponiranje na gradilišnoj deponiji, utovar i odvoz na deponiju (15 km udaljenost), odnosno sortiranje i deponiranje na mjesto koje odredi investitor za eventualnu ponovnu ugradnju, sve nabave, transporte do gradilišta, horizontalne i vertikalne transporte na gradilištu, sav potreban rad, osnovni i pomoćni materijal i pomoćne radnje, razne pripomoći; sva čišćenja u tijeku i nakon završetka radova, a sve do potpune funkcionalne gotovosti svake pojedine stavke i troškovnika u cjelini ‐ ako opisom stavke nije drugačije određeno. </t>
    </r>
    <r>
      <rPr>
        <b/>
        <sz val="11"/>
        <rFont val="Calibri"/>
        <family val="2"/>
        <charset val="238"/>
      </rPr>
      <t xml:space="preserve">Sve stavke obuhvačaju izradu, dopremu i ugradnju svih potrebnih materija do pune gotovosti stavke. </t>
    </r>
  </si>
  <si>
    <t>m2</t>
  </si>
  <si>
    <t>Zaštita postojećih podova i zidova od oštećenja i prljanja. U stavku uračunato kompletno zaštita zidova, podova i stropova od oštećenja. Obračun po tlocrtnoj površini prostorija koje se štite.</t>
  </si>
  <si>
    <t>Isključnje električnih instalacija u predmetnim zidovima</t>
  </si>
  <si>
    <t>UKLANJANJE STROPNE OBLOGE</t>
  </si>
  <si>
    <t>Uklanjanje stropne obloge od gipskartonskih ploča na mjestima uz zidove koji se uklanjaju. Potrebno ručno demontirati, utovariti i zbrinuti otpad. Obračun po površini uklonjenog stropa.</t>
  </si>
  <si>
    <t>UKLANJANJE ZIDNE OBLOGE</t>
  </si>
  <si>
    <t>UKLANJANJE ZIDOVA</t>
  </si>
  <si>
    <t>Uklanjanje zidne obloge od gipskartonskih ploča na mjestima uz zidove koji se uklanjaju. Potrebno ručno demontirati, utovariti i zbrinuti otpad. Obračun po površini uklonjene zidne obloge.</t>
  </si>
  <si>
    <t>m3</t>
  </si>
  <si>
    <t>ČELIČNA KONSTRUKCIJA</t>
  </si>
  <si>
    <t>Podupiranje stropne konstrukcije za cijelo vrijeme trajanja radova. Osiguranje stabilnosti postojeće konstrukcije drvenim gredama i podupiračima.</t>
  </si>
  <si>
    <t>Uklanjanje zidova od glinene opeke. Potrebno ručno demontirati, utovariti i zbrinuti otpad. Obračun po površini uklonjenog zida.</t>
  </si>
  <si>
    <t>IZRADA LEŽAJEVA KONSTRUKCIJE</t>
  </si>
  <si>
    <t>ZIDARSKA OBRADA</t>
  </si>
  <si>
    <t>Zidarska obrada uklonjenih dijelova zidova i stropova. Popunjavanje rupa punim glinenim opekama u vapneno-cementnom mortu. Na kutove postaviti metalne rubne profile te po potrebi postaviti mrežicu za žbuku. U stavku obračuneti sve što jepotrebno za popunjavanje rupa i šupljina do nivo žbukanja. Obračun po m3 ugrađenog zida.</t>
  </si>
  <si>
    <t>02.07.</t>
  </si>
  <si>
    <t>ŽBUKANJE ZIDOVA I STROPOVA</t>
  </si>
  <si>
    <t>Izrada grube i fine žbuke unutarnjih zidova  i stropova cementno vapnenom i cementnom žbukom prosječne debljine 2,00 cm. Prije žbukanja sve površine očistiti od zaostalog morta, nakvasiti vodom te prskati cementnim mlijekom (ili grundom). Cementno vapnenu žbuku korisititi u svim vanjskim prostorima te u svim mokrim prostorima. U cijeni uključena sva potrebna obrada špaleta oko otvora i prodora, šliceve u zidnim elementima s gotovom površinom. U cijenu uključiti i kutne lajsne. U stavku predvidjeti sve radne skele, kao i sav potreban materijal i rad do potpune gotovosti. Obračun po m2.</t>
  </si>
  <si>
    <t>02.08.</t>
  </si>
  <si>
    <t>POPUNJAVANJE PRAZNINE U PODU</t>
  </si>
  <si>
    <t>Nakon uklonjenih zidova u nivou poda potrebno je popuniti prazninu estrihom ili samonivelirajućom masom do nivoa postojećih podova u prostorijama. U stavku obračunati nabavu, dobavu i  ugradanju materijala do potpune gotovosti poda prostorija.</t>
  </si>
  <si>
    <t xml:space="preserve">2. GRAĐEVINSKO-OBRTNIČKI RADOVI UKUPNO: </t>
  </si>
  <si>
    <t>GRAĐEVINSKO-OBRTNIČKI RADOVI</t>
  </si>
  <si>
    <t xml:space="preserve">UKUPNO: </t>
  </si>
  <si>
    <t>02.09.</t>
  </si>
  <si>
    <t>SANACIJA ZIDNIH I STROPNIH OBLOGA</t>
  </si>
  <si>
    <t>Sanacija zidnih i stropnih obloga od gipskartonskih ploča te oblaganja nove čelične konstrkcije dvostukim gipsartonskim pločama sa svom potrebnom potknstrukcijom, brtvljenjima, zaštitom i montažom. U stavku obračunati nabavu, dobavu i  ugradanju materijala do potpune gotovosti obloga zidova i stropova prostorija.</t>
  </si>
  <si>
    <t>02.10.</t>
  </si>
  <si>
    <t>BOJANJE I GLETANJE ZIDOVA I STROPOVA</t>
  </si>
  <si>
    <t>Gletanje i bojanje zidova i stropova sa nanošenjem sloja za poravnavanje sa brušenjem, a zatim nanošenje dva sloja poludisperzivnog premaza u bijeloj boji i preko žbuke i gipskartonskih obloga. U stavku uračunato kompletno gledanje i bojanje cijelih prostorija.</t>
  </si>
  <si>
    <t xml:space="preserve">SVEUKUPNO: </t>
  </si>
  <si>
    <t>Izrada, dobava i montaža ležajeva za čeličnu konstrukciju u zidovima od opeke. Predviđeno je popstavljanje čelične pločevine debljine 30mm tlocrtnih dimenzija 500x800mm kao oslonac čelične grede. Ispod čelične pločevine potrebno je izvesti betonski oslonac dimenzija 500x800mm debljine 25cm,ukupna težina ploča iznosi 380kg izveden klasom betona C30/37, armiran obostrano šipkama Φ10/10cm, B500B.. U stavku uračunati svi radovi na pripremi, montaži i zaštiti te sve do potpune gotovosti ležajeva.</t>
  </si>
  <si>
    <t>Izrada, dobava i montaža čelične konstrukcije na mjestu postojećih zidova. Svi čelični elementi su kvalitete materijala S355JR. Razred izvođenja EXC2. Sve čelične elemente primjereno štititi od truljenja, korozije i požara. Zaštitu postići premazima, za što je odgovoran izvođač konstrukcije. Sustav antikorozivne zaštite čeličnih elemenata izvesti prema HRN EN ISO 12944-1, za kategoriju korozije C3 i klasu trajnosti zaštite H (&gt;15 godina). Dvije čelične grede duljine 7,5m (predviđeno oslanjanje 50cm na obje strane). Grede su dva spojena IPE 500 profila. Kvaliteta materijala S355. U stavku uračunato sve do potpune gotovosti konstrukcije.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</si>
</sst>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00&quot; kn &quot;;\-* #,##0.00&quot; kn &quot;;* \-#&quot; kn &quot;;@\ "/>
    <numFmt numFmtId="165" formatCode="#,##0.00&quot; kn&quot;"/>
    <numFmt numFmtId="166" formatCode="#,##0.00\ [$€-40B];[Red]\-#,##0.00\ [$€-40B]"/>
  </numFmts>
  <fonts count="10" x14ac:knownFonts="1">
    <font>
      <sz val="11"/>
      <color rgb="FF000000"/>
      <name val="Calibri"/>
      <family val="2"/>
      <charset val="238"/>
    </font>
    <font>
      <sz val="10"/>
      <name val="Arial"/>
      <family val="2"/>
      <charset val="238"/>
    </font>
    <font>
      <sz val="10"/>
      <color rgb="FF000000"/>
      <name val="Calibri"/>
      <family val="2"/>
      <charset val="238"/>
    </font>
    <font>
      <sz val="11"/>
      <color rgb="FF000000"/>
      <name val="Franklin Gothic Book"/>
      <family val="2"/>
      <charset val="238"/>
    </font>
    <font>
      <sz val="11"/>
      <name val="Calibri Light"/>
      <family val="2"/>
      <charset val="238"/>
    </font>
    <font>
      <b/>
      <sz val="11"/>
      <name val="Calibri Light"/>
      <family val="2"/>
      <charset val="238"/>
    </font>
    <font>
      <b/>
      <sz val="12"/>
      <name val="Calibri Light"/>
      <family val="2"/>
      <charset val="238"/>
    </font>
    <font>
      <b/>
      <sz val="11"/>
      <name val="Calibri"/>
      <family val="2"/>
      <charset val="238"/>
    </font>
    <font>
      <sz val="11"/>
      <name val="Calibri"/>
      <family val="2"/>
      <charset val="238"/>
    </font>
    <font>
      <sz val="11"/>
      <color rgb="FF000000"/>
      <name val="Calibri"/>
      <family val="2"/>
      <charset val="238"/>
    </font>
  </fonts>
  <fills count="4">
    <fill>
      <patternFill patternType="none"/>
    </fill>
    <fill>
      <patternFill patternType="gray125"/>
    </fill>
    <fill>
      <patternFill patternType="solid">
        <fgColor rgb="FFBFBFBF"/>
        <bgColor rgb="FFCCCCFF"/>
      </patternFill>
    </fill>
    <fill>
      <patternFill patternType="solid">
        <fgColor rgb="FFDCE6F2"/>
        <bgColor rgb="FFCCFFFF"/>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0">
    <xf numFmtId="0" fontId="0" fillId="0" borderId="0"/>
    <xf numFmtId="0" fontId="1" fillId="0" borderId="0"/>
    <xf numFmtId="164" fontId="9" fillId="0" borderId="0" applyBorder="0" applyProtection="0"/>
    <xf numFmtId="164" fontId="9" fillId="0" borderId="0" applyBorder="0" applyProtection="0"/>
    <xf numFmtId="0" fontId="2" fillId="0" borderId="0"/>
    <xf numFmtId="0" fontId="1" fillId="0" borderId="0"/>
    <xf numFmtId="0" fontId="9"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3" fillId="0" borderId="0"/>
    <xf numFmtId="0" fontId="1" fillId="0" borderId="0"/>
    <xf numFmtId="164" fontId="9" fillId="0" borderId="0" applyBorder="0" applyProtection="0"/>
    <xf numFmtId="164" fontId="9" fillId="0" borderId="0" applyBorder="0" applyProtection="0"/>
  </cellStyleXfs>
  <cellXfs count="38">
    <xf numFmtId="0" fontId="0" fillId="0" borderId="0" xfId="0"/>
    <xf numFmtId="0" fontId="4" fillId="0" borderId="0" xfId="0" applyFont="1" applyAlignment="1">
      <alignment horizontal="center"/>
    </xf>
    <xf numFmtId="0" fontId="4" fillId="0" borderId="0" xfId="0" applyFont="1" applyAlignment="1">
      <alignment vertical="top" wrapText="1"/>
    </xf>
    <xf numFmtId="0" fontId="5" fillId="0" borderId="0" xfId="0" applyFont="1"/>
    <xf numFmtId="0" fontId="4" fillId="0" borderId="0" xfId="0" applyFont="1"/>
    <xf numFmtId="165" fontId="5" fillId="0" borderId="0" xfId="0" applyNumberFormat="1" applyFont="1"/>
    <xf numFmtId="0" fontId="6" fillId="0" borderId="0" xfId="4" applyFont="1" applyAlignment="1">
      <alignment horizontal="center" vertical="top"/>
    </xf>
    <xf numFmtId="4" fontId="4" fillId="0" borderId="0" xfId="0" applyNumberFormat="1" applyFont="1" applyAlignment="1">
      <alignment horizont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0" fontId="4" fillId="0" borderId="0" xfId="0" applyFont="1" applyAlignment="1">
      <alignment horizontal="center" vertical="top"/>
    </xf>
    <xf numFmtId="0" fontId="4" fillId="0" borderId="0" xfId="0" applyFont="1" applyAlignment="1">
      <alignment horizontal="justify" vertical="top" wrapText="1"/>
    </xf>
    <xf numFmtId="0" fontId="5" fillId="2" borderId="2" xfId="0" applyFont="1" applyFill="1" applyBorder="1" applyAlignment="1">
      <alignment horizontal="center" vertical="top"/>
    </xf>
    <xf numFmtId="0" fontId="5" fillId="2" borderId="3" xfId="0" applyFont="1" applyFill="1" applyBorder="1"/>
    <xf numFmtId="0" fontId="5" fillId="2" borderId="3" xfId="0" applyFont="1" applyFill="1" applyBorder="1" applyAlignment="1">
      <alignment horizontal="center"/>
    </xf>
    <xf numFmtId="4" fontId="5" fillId="2" borderId="3" xfId="0" applyNumberFormat="1" applyFont="1" applyFill="1" applyBorder="1" applyAlignment="1">
      <alignment horizontal="center"/>
    </xf>
    <xf numFmtId="4" fontId="5" fillId="2" borderId="4" xfId="0" applyNumberFormat="1" applyFont="1" applyFill="1" applyBorder="1" applyAlignment="1">
      <alignment horizontal="center"/>
    </xf>
    <xf numFmtId="0" fontId="5" fillId="0" borderId="0" xfId="0" applyFont="1" applyAlignment="1">
      <alignment horizontal="center" vertical="top"/>
    </xf>
    <xf numFmtId="0" fontId="4" fillId="0" borderId="0" xfId="0" applyFont="1" applyAlignment="1">
      <alignment horizontal="left" vertical="top" wrapText="1"/>
    </xf>
    <xf numFmtId="165" fontId="5" fillId="0" borderId="0" xfId="0" applyNumberFormat="1" applyFont="1" applyAlignment="1">
      <alignment horizontal="center" vertical="top"/>
    </xf>
    <xf numFmtId="0" fontId="8" fillId="0" borderId="0" xfId="0" applyFont="1"/>
    <xf numFmtId="0" fontId="4" fillId="0" borderId="0" xfId="0" applyFont="1" applyAlignment="1">
      <alignment horizontal="right" vertical="top" wrapText="1"/>
    </xf>
    <xf numFmtId="0" fontId="5" fillId="0" borderId="0" xfId="0" applyFont="1" applyAlignment="1">
      <alignment vertical="top"/>
    </xf>
    <xf numFmtId="0" fontId="5" fillId="0" borderId="0" xfId="0" applyFont="1" applyAlignment="1">
      <alignment horizontal="right" vertical="top"/>
    </xf>
    <xf numFmtId="0" fontId="4" fillId="0" borderId="0" xfId="6" applyFont="1" applyAlignment="1">
      <alignment horizontal="center" vertical="center"/>
    </xf>
    <xf numFmtId="4" fontId="4" fillId="0" borderId="0" xfId="6" applyNumberFormat="1" applyFont="1" applyAlignment="1">
      <alignment horizontal="center" vertical="center"/>
    </xf>
    <xf numFmtId="4" fontId="4" fillId="0" borderId="0" xfId="6" applyNumberFormat="1" applyFont="1" applyAlignment="1" applyProtection="1">
      <alignment horizontal="center" vertical="center"/>
      <protection locked="0"/>
    </xf>
    <xf numFmtId="0" fontId="4" fillId="0" borderId="0" xfId="6" applyFont="1" applyAlignment="1">
      <alignment horizontal="center" vertical="top"/>
    </xf>
    <xf numFmtId="0" fontId="4" fillId="0" borderId="0" xfId="6" applyFont="1" applyAlignment="1">
      <alignment horizontal="justify" vertical="top" wrapText="1"/>
    </xf>
    <xf numFmtId="166" fontId="5" fillId="3" borderId="5" xfId="0" applyNumberFormat="1" applyFont="1" applyFill="1" applyBorder="1" applyAlignment="1">
      <alignment vertical="center"/>
    </xf>
    <xf numFmtId="166" fontId="5" fillId="0" borderId="6" xfId="0" applyNumberFormat="1" applyFont="1" applyBorder="1" applyAlignment="1">
      <alignment vertical="center"/>
    </xf>
    <xf numFmtId="166" fontId="5" fillId="0" borderId="7" xfId="0" applyNumberFormat="1" applyFont="1" applyBorder="1" applyAlignment="1">
      <alignment vertical="center"/>
    </xf>
    <xf numFmtId="166" fontId="5" fillId="0" borderId="8" xfId="0" applyNumberFormat="1" applyFont="1" applyBorder="1" applyAlignment="1">
      <alignment vertical="center"/>
    </xf>
    <xf numFmtId="0" fontId="5" fillId="0" borderId="5" xfId="0" applyFont="1" applyBorder="1" applyAlignment="1">
      <alignment horizontal="right" vertical="top"/>
    </xf>
    <xf numFmtId="166" fontId="5" fillId="3" borderId="5" xfId="0" applyNumberFormat="1" applyFont="1" applyFill="1" applyBorder="1" applyAlignment="1">
      <alignment horizontal="right" vertical="top"/>
    </xf>
    <xf numFmtId="0" fontId="6" fillId="0" borderId="0" xfId="4" applyFont="1" applyAlignment="1">
      <alignment horizontal="center" vertical="center"/>
    </xf>
    <xf numFmtId="0" fontId="5" fillId="0" borderId="5" xfId="0" applyFont="1" applyBorder="1" applyAlignment="1">
      <alignment horizontal="right" vertical="center"/>
    </xf>
  </cellXfs>
  <cellStyles count="20">
    <cellStyle name="A4 Small 210 x 297 mm" xfId="1" xr:uid="{00000000-0005-0000-0000-000006000000}"/>
    <cellStyle name="Currency 2" xfId="2" xr:uid="{00000000-0005-0000-0000-000007000000}"/>
    <cellStyle name="Currency 2 2" xfId="3" xr:uid="{00000000-0005-0000-0000-000008000000}"/>
    <cellStyle name="Normal 2" xfId="4" xr:uid="{00000000-0005-0000-0000-000009000000}"/>
    <cellStyle name="Normal 2 2" xfId="5" xr:uid="{00000000-0005-0000-0000-00000A000000}"/>
    <cellStyle name="Normal 2 2 2" xfId="6" xr:uid="{00000000-0005-0000-0000-00000B000000}"/>
    <cellStyle name="Normal 2 2 3" xfId="7" xr:uid="{00000000-0005-0000-0000-00000C000000}"/>
    <cellStyle name="Normal 3" xfId="8" xr:uid="{00000000-0005-0000-0000-00000D000000}"/>
    <cellStyle name="Normal 4" xfId="9" xr:uid="{00000000-0005-0000-0000-00000E000000}"/>
    <cellStyle name="Normal 4 2" xfId="10" xr:uid="{00000000-0005-0000-0000-00000F000000}"/>
    <cellStyle name="Normal 4 3" xfId="11" xr:uid="{00000000-0005-0000-0000-000010000000}"/>
    <cellStyle name="Normal 5" xfId="12" xr:uid="{00000000-0005-0000-0000-000011000000}"/>
    <cellStyle name="Normal 6" xfId="13" xr:uid="{00000000-0005-0000-0000-000012000000}"/>
    <cellStyle name="Normalno" xfId="0" builtinId="0"/>
    <cellStyle name="Normalno 2" xfId="14" xr:uid="{00000000-0005-0000-0000-000013000000}"/>
    <cellStyle name="Normalno 3" xfId="15" xr:uid="{00000000-0005-0000-0000-000014000000}"/>
    <cellStyle name="Normalno 4" xfId="16" xr:uid="{00000000-0005-0000-0000-000015000000}"/>
    <cellStyle name="Stil 1" xfId="17" xr:uid="{00000000-0005-0000-0000-000016000000}"/>
    <cellStyle name="Valuta 2" xfId="18" xr:uid="{00000000-0005-0000-0000-000017000000}"/>
    <cellStyle name="Valuta 3" xfId="19" xr:uid="{00000000-0005-0000-0000-00001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76092"/>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76092"/>
    <pageSetUpPr fitToPage="1"/>
  </sheetPr>
  <dimension ref="A1:BJ1048316"/>
  <sheetViews>
    <sheetView tabSelected="1" view="pageBreakPreview" zoomScaleNormal="100" zoomScaleSheetLayoutView="100" zoomScalePageLayoutView="65" workbookViewId="0">
      <pane ySplit="8" topLeftCell="A9" activePane="bottomLeft" state="frozen"/>
      <selection pane="bottomLeft" activeCell="N15" sqref="N15"/>
    </sheetView>
  </sheetViews>
  <sheetFormatPr defaultColWidth="9.140625" defaultRowHeight="13.9" customHeight="1" x14ac:dyDescent="0.25"/>
  <cols>
    <col min="1" max="1" width="8.42578125" style="11" customWidth="1"/>
    <col min="2" max="2" width="63.28515625" style="4" customWidth="1"/>
    <col min="3" max="3" width="14.28515625" style="1" customWidth="1"/>
    <col min="4" max="4" width="11.28515625" style="7" customWidth="1"/>
    <col min="5" max="5" width="11.42578125" style="7" customWidth="1"/>
    <col min="6" max="6" width="11.28515625" style="7" customWidth="1"/>
    <col min="7" max="62" width="9.140625" style="4" customWidth="1"/>
    <col min="63" max="1022" width="9.140625" style="21"/>
    <col min="1023" max="1025" width="11.5703125" style="21" customWidth="1"/>
    <col min="1026" max="16384" width="9.140625" style="21"/>
  </cols>
  <sheetData>
    <row r="1" spans="1:6" ht="8.1" customHeight="1" x14ac:dyDescent="0.25"/>
    <row r="2" spans="1:6" ht="15" x14ac:dyDescent="0.25">
      <c r="A2" s="1"/>
      <c r="B2" s="2" t="s">
        <v>28</v>
      </c>
      <c r="C2" s="2"/>
      <c r="D2" s="2"/>
      <c r="E2" s="2"/>
      <c r="F2" s="2"/>
    </row>
    <row r="3" spans="1:6" ht="15" x14ac:dyDescent="0.25">
      <c r="A3" s="1"/>
      <c r="B3" s="4" t="s">
        <v>29</v>
      </c>
      <c r="C3" s="5"/>
      <c r="D3" s="3"/>
      <c r="E3" s="3"/>
      <c r="F3" s="3"/>
    </row>
    <row r="4" spans="1:6" ht="15" x14ac:dyDescent="0.25">
      <c r="A4" s="1"/>
      <c r="B4" s="4" t="s">
        <v>30</v>
      </c>
      <c r="C4" s="5"/>
      <c r="D4" s="3"/>
      <c r="E4" s="3"/>
      <c r="F4" s="3"/>
    </row>
    <row r="5" spans="1:6" ht="8.1" customHeight="1" x14ac:dyDescent="0.25">
      <c r="A5" s="1"/>
      <c r="C5" s="5"/>
      <c r="D5" s="3"/>
      <c r="E5" s="3"/>
      <c r="F5" s="3"/>
    </row>
    <row r="6" spans="1:6" ht="15.75" x14ac:dyDescent="0.25">
      <c r="A6" s="6"/>
      <c r="B6" s="36" t="s">
        <v>31</v>
      </c>
      <c r="C6" s="36"/>
      <c r="D6" s="36"/>
      <c r="E6" s="36"/>
      <c r="F6" s="36"/>
    </row>
    <row r="7" spans="1:6" ht="8.1" customHeight="1" x14ac:dyDescent="0.25">
      <c r="A7" s="6"/>
      <c r="B7" s="6"/>
      <c r="C7" s="6"/>
      <c r="D7" s="6"/>
      <c r="E7" s="6"/>
    </row>
    <row r="8" spans="1:6" ht="45" x14ac:dyDescent="0.25">
      <c r="A8" s="8" t="s">
        <v>0</v>
      </c>
      <c r="B8" s="8" t="s">
        <v>1</v>
      </c>
      <c r="C8" s="9" t="s">
        <v>2</v>
      </c>
      <c r="D8" s="10" t="s">
        <v>3</v>
      </c>
      <c r="E8" s="10" t="s">
        <v>4</v>
      </c>
      <c r="F8" s="10" t="s">
        <v>5</v>
      </c>
    </row>
    <row r="9" spans="1:6" ht="15" x14ac:dyDescent="0.25">
      <c r="B9" s="3" t="s">
        <v>6</v>
      </c>
    </row>
    <row r="10" spans="1:6" ht="9.6" customHeight="1" x14ac:dyDescent="0.25">
      <c r="B10" s="3"/>
    </row>
    <row r="11" spans="1:6" ht="225" x14ac:dyDescent="0.25">
      <c r="B11" s="12" t="s">
        <v>32</v>
      </c>
    </row>
    <row r="12" spans="1:6" ht="15" x14ac:dyDescent="0.25">
      <c r="B12" s="19"/>
    </row>
    <row r="13" spans="1:6" ht="15" x14ac:dyDescent="0.25">
      <c r="A13" s="13" t="s">
        <v>7</v>
      </c>
      <c r="B13" s="14" t="s">
        <v>8</v>
      </c>
      <c r="C13" s="15"/>
      <c r="D13" s="16"/>
      <c r="E13" s="16"/>
      <c r="F13" s="17"/>
    </row>
    <row r="14" spans="1:6" ht="15" x14ac:dyDescent="0.25">
      <c r="A14" s="18"/>
      <c r="B14" s="19"/>
    </row>
    <row r="15" spans="1:6" ht="210" x14ac:dyDescent="0.25">
      <c r="A15" s="18" t="s">
        <v>9</v>
      </c>
      <c r="B15" s="19" t="s">
        <v>10</v>
      </c>
      <c r="C15" s="1" t="s">
        <v>11</v>
      </c>
      <c r="D15" s="7">
        <v>1</v>
      </c>
      <c r="F15" s="7">
        <f>D15*E15</f>
        <v>0</v>
      </c>
    </row>
    <row r="16" spans="1:6" ht="15" x14ac:dyDescent="0.25">
      <c r="A16" s="18"/>
      <c r="B16" s="19"/>
    </row>
    <row r="17" spans="1:6" ht="45" x14ac:dyDescent="0.25">
      <c r="A17" s="18" t="s">
        <v>12</v>
      </c>
      <c r="B17" s="19" t="s">
        <v>34</v>
      </c>
      <c r="C17" s="1" t="s">
        <v>33</v>
      </c>
      <c r="D17" s="7">
        <f>20.3*6.5</f>
        <v>131.95000000000002</v>
      </c>
      <c r="F17" s="7">
        <f>D17*E17</f>
        <v>0</v>
      </c>
    </row>
    <row r="18" spans="1:6" ht="15" x14ac:dyDescent="0.25">
      <c r="A18" s="18"/>
      <c r="B18" s="19"/>
    </row>
    <row r="19" spans="1:6" ht="15" customHeight="1" x14ac:dyDescent="0.25">
      <c r="A19" s="18" t="s">
        <v>14</v>
      </c>
      <c r="B19" s="19" t="s">
        <v>35</v>
      </c>
      <c r="C19" s="1" t="s">
        <v>11</v>
      </c>
      <c r="D19" s="7">
        <v>1</v>
      </c>
      <c r="F19" s="7">
        <f>D19*E19</f>
        <v>0</v>
      </c>
    </row>
    <row r="20" spans="1:6" ht="15" customHeight="1" x14ac:dyDescent="0.25">
      <c r="A20" s="18"/>
      <c r="B20" s="19"/>
    </row>
    <row r="21" spans="1:6" ht="45" x14ac:dyDescent="0.25">
      <c r="A21" s="18" t="s">
        <v>15</v>
      </c>
      <c r="B21" s="19" t="s">
        <v>43</v>
      </c>
      <c r="C21" s="1" t="s">
        <v>11</v>
      </c>
      <c r="D21" s="7">
        <v>1</v>
      </c>
      <c r="F21" s="7">
        <f>D21*E21</f>
        <v>0</v>
      </c>
    </row>
    <row r="22" spans="1:6" ht="15" customHeight="1" thickBot="1" x14ac:dyDescent="0.3">
      <c r="A22" s="18"/>
      <c r="B22" s="19"/>
    </row>
    <row r="23" spans="1:6" ht="15.75" thickBot="1" x14ac:dyDescent="0.3">
      <c r="A23" s="37" t="s">
        <v>16</v>
      </c>
      <c r="B23" s="37"/>
      <c r="C23" s="31"/>
      <c r="D23" s="32"/>
      <c r="E23" s="33"/>
      <c r="F23" s="30">
        <f>SUM(F15:F22)</f>
        <v>0</v>
      </c>
    </row>
    <row r="24" spans="1:6" ht="15" x14ac:dyDescent="0.25">
      <c r="A24" s="24"/>
      <c r="B24" s="24"/>
      <c r="C24" s="20"/>
      <c r="D24" s="20"/>
      <c r="E24" s="20"/>
      <c r="F24" s="20"/>
    </row>
    <row r="25" spans="1:6" ht="15" x14ac:dyDescent="0.25">
      <c r="A25" s="13" t="s">
        <v>17</v>
      </c>
      <c r="B25" s="14" t="s">
        <v>55</v>
      </c>
      <c r="C25" s="15"/>
      <c r="D25" s="16"/>
      <c r="E25" s="16"/>
      <c r="F25" s="17"/>
    </row>
    <row r="26" spans="1:6" ht="15" x14ac:dyDescent="0.25"/>
    <row r="27" spans="1:6" ht="15" x14ac:dyDescent="0.25">
      <c r="A27" s="18" t="s">
        <v>18</v>
      </c>
      <c r="B27" s="3" t="s">
        <v>36</v>
      </c>
      <c r="C27" s="1" t="s">
        <v>33</v>
      </c>
      <c r="D27" s="7">
        <f>6.5*4</f>
        <v>26</v>
      </c>
      <c r="F27" s="7">
        <f>D27*E27</f>
        <v>0</v>
      </c>
    </row>
    <row r="28" spans="1:6" ht="45" x14ac:dyDescent="0.25">
      <c r="A28" s="18"/>
      <c r="B28" s="19" t="s">
        <v>37</v>
      </c>
      <c r="C28" s="21"/>
      <c r="D28" s="21"/>
      <c r="E28" s="21"/>
      <c r="F28" s="21"/>
    </row>
    <row r="29" spans="1:6" ht="15" x14ac:dyDescent="0.25">
      <c r="A29" s="18"/>
      <c r="B29" s="22"/>
      <c r="C29" s="21"/>
      <c r="D29" s="21"/>
      <c r="E29" s="21"/>
      <c r="F29" s="21"/>
    </row>
    <row r="30" spans="1:6" ht="15" x14ac:dyDescent="0.25"/>
    <row r="31" spans="1:6" ht="15" x14ac:dyDescent="0.25">
      <c r="A31" s="18" t="s">
        <v>20</v>
      </c>
      <c r="B31" s="3" t="s">
        <v>38</v>
      </c>
      <c r="C31" s="1" t="s">
        <v>33</v>
      </c>
      <c r="D31" s="7">
        <f>8.5*4*3.5</f>
        <v>119</v>
      </c>
      <c r="F31" s="7">
        <f>D31*E31</f>
        <v>0</v>
      </c>
    </row>
    <row r="32" spans="1:6" ht="45" x14ac:dyDescent="0.25">
      <c r="A32" s="18"/>
      <c r="B32" s="19" t="s">
        <v>40</v>
      </c>
      <c r="C32" s="21"/>
      <c r="D32" s="21"/>
      <c r="E32" s="21"/>
      <c r="F32" s="21"/>
    </row>
    <row r="33" spans="1:6" ht="15" x14ac:dyDescent="0.25">
      <c r="A33" s="18"/>
      <c r="B33" s="22"/>
    </row>
    <row r="34" spans="1:6" ht="15" x14ac:dyDescent="0.25">
      <c r="A34" s="18" t="s">
        <v>21</v>
      </c>
      <c r="B34" s="3" t="s">
        <v>39</v>
      </c>
      <c r="C34" s="1" t="s">
        <v>41</v>
      </c>
      <c r="D34" s="7">
        <f>6.5*4*3.5*0.4</f>
        <v>36.4</v>
      </c>
      <c r="F34" s="7">
        <f>D34*E34</f>
        <v>0</v>
      </c>
    </row>
    <row r="35" spans="1:6" ht="30" x14ac:dyDescent="0.25">
      <c r="A35" s="18"/>
      <c r="B35" s="19" t="s">
        <v>44</v>
      </c>
      <c r="C35" s="21"/>
      <c r="D35" s="21"/>
      <c r="E35" s="21"/>
      <c r="F35" s="21"/>
    </row>
    <row r="36" spans="1:6" ht="15" x14ac:dyDescent="0.25"/>
    <row r="37" spans="1:6" ht="15" x14ac:dyDescent="0.25">
      <c r="A37" s="18" t="s">
        <v>23</v>
      </c>
      <c r="B37" s="3" t="s">
        <v>42</v>
      </c>
      <c r="C37" s="1" t="s">
        <v>26</v>
      </c>
      <c r="D37" s="7">
        <v>3000</v>
      </c>
      <c r="F37" s="7">
        <f>D37*E37</f>
        <v>0</v>
      </c>
    </row>
    <row r="38" spans="1:6" ht="150" x14ac:dyDescent="0.25">
      <c r="A38" s="18"/>
      <c r="B38" s="19" t="s">
        <v>65</v>
      </c>
    </row>
    <row r="39" spans="1:6" ht="15" x14ac:dyDescent="0.25">
      <c r="A39" s="18"/>
      <c r="B39" s="22"/>
    </row>
    <row r="40" spans="1:6" ht="15" x14ac:dyDescent="0.25">
      <c r="A40" s="18" t="s">
        <v>24</v>
      </c>
      <c r="B40" s="3" t="s">
        <v>45</v>
      </c>
      <c r="C40" s="1" t="s">
        <v>13</v>
      </c>
      <c r="D40" s="7">
        <v>4</v>
      </c>
      <c r="F40" s="7">
        <f>D40*E40</f>
        <v>0</v>
      </c>
    </row>
    <row r="41" spans="1:6" ht="120" x14ac:dyDescent="0.25">
      <c r="A41" s="18"/>
      <c r="B41" s="19" t="s">
        <v>64</v>
      </c>
    </row>
    <row r="42" spans="1:6" ht="15" x14ac:dyDescent="0.25"/>
    <row r="43" spans="1:6" ht="15" x14ac:dyDescent="0.25">
      <c r="A43" s="18" t="s">
        <v>25</v>
      </c>
      <c r="B43" s="3" t="s">
        <v>46</v>
      </c>
      <c r="C43" s="1" t="s">
        <v>19</v>
      </c>
      <c r="D43" s="7">
        <v>3</v>
      </c>
      <c r="F43" s="7">
        <f>E43*D43</f>
        <v>0</v>
      </c>
    </row>
    <row r="44" spans="1:6" ht="75" x14ac:dyDescent="0.25">
      <c r="A44" s="18"/>
      <c r="B44" s="19" t="s">
        <v>47</v>
      </c>
    </row>
    <row r="45" spans="1:6" ht="15" x14ac:dyDescent="0.25">
      <c r="A45" s="18"/>
      <c r="B45" s="22"/>
    </row>
    <row r="46" spans="1:6" ht="15" x14ac:dyDescent="0.25">
      <c r="A46" s="18" t="s">
        <v>48</v>
      </c>
      <c r="B46" s="23" t="s">
        <v>49</v>
      </c>
      <c r="C46" s="1" t="s">
        <v>22</v>
      </c>
      <c r="D46" s="7">
        <v>70</v>
      </c>
      <c r="F46" s="7">
        <f t="shared" ref="F46" si="0">E46*D46</f>
        <v>0</v>
      </c>
    </row>
    <row r="47" spans="1:6" ht="135" x14ac:dyDescent="0.25">
      <c r="A47" s="18"/>
      <c r="B47" s="19" t="s">
        <v>50</v>
      </c>
    </row>
    <row r="48" spans="1:6" ht="15" x14ac:dyDescent="0.25">
      <c r="A48" s="18"/>
      <c r="B48" s="19"/>
    </row>
    <row r="49" spans="1:6" ht="15" x14ac:dyDescent="0.25">
      <c r="A49" s="18" t="s">
        <v>51</v>
      </c>
      <c r="B49" s="3" t="s">
        <v>52</v>
      </c>
      <c r="C49" s="1" t="s">
        <v>22</v>
      </c>
      <c r="D49" s="7">
        <f>6.5*1*2</f>
        <v>13</v>
      </c>
      <c r="F49" s="7">
        <f t="shared" ref="F49" si="1">E49*D49</f>
        <v>0</v>
      </c>
    </row>
    <row r="50" spans="1:6" ht="60" x14ac:dyDescent="0.25">
      <c r="A50" s="18"/>
      <c r="B50" s="19" t="s">
        <v>53</v>
      </c>
      <c r="C50" s="21"/>
      <c r="D50" s="21"/>
      <c r="E50" s="21"/>
      <c r="F50" s="21"/>
    </row>
    <row r="51" spans="1:6" ht="15" x14ac:dyDescent="0.25">
      <c r="A51" s="18"/>
      <c r="B51" s="22"/>
    </row>
    <row r="52" spans="1:6" ht="15" x14ac:dyDescent="0.25">
      <c r="A52" s="18" t="s">
        <v>57</v>
      </c>
      <c r="B52" s="3" t="s">
        <v>58</v>
      </c>
      <c r="C52" s="1" t="s">
        <v>22</v>
      </c>
      <c r="D52" s="7">
        <v>90</v>
      </c>
      <c r="F52" s="7">
        <f t="shared" ref="F52" si="2">E52*D52</f>
        <v>0</v>
      </c>
    </row>
    <row r="53" spans="1:6" ht="75" x14ac:dyDescent="0.25">
      <c r="A53" s="18"/>
      <c r="B53" s="19" t="s">
        <v>59</v>
      </c>
      <c r="C53" s="21"/>
      <c r="D53" s="21"/>
      <c r="E53" s="21"/>
      <c r="F53" s="21"/>
    </row>
    <row r="54" spans="1:6" ht="15" x14ac:dyDescent="0.25">
      <c r="A54" s="18"/>
      <c r="B54" s="22"/>
    </row>
    <row r="55" spans="1:6" ht="15" x14ac:dyDescent="0.25">
      <c r="A55" s="18" t="s">
        <v>60</v>
      </c>
      <c r="B55" s="3" t="s">
        <v>61</v>
      </c>
      <c r="C55" s="1" t="s">
        <v>22</v>
      </c>
      <c r="D55" s="7">
        <f>57*4+22*6.5</f>
        <v>371</v>
      </c>
      <c r="F55" s="7">
        <f t="shared" ref="F55" si="3">E55*D55</f>
        <v>0</v>
      </c>
    </row>
    <row r="56" spans="1:6" ht="75" x14ac:dyDescent="0.25">
      <c r="A56" s="18"/>
      <c r="B56" s="19" t="s">
        <v>62</v>
      </c>
    </row>
    <row r="57" spans="1:6" ht="15.75" thickBot="1" x14ac:dyDescent="0.3">
      <c r="A57" s="18"/>
      <c r="B57" s="19"/>
    </row>
    <row r="58" spans="1:6" ht="15.75" thickBot="1" x14ac:dyDescent="0.3">
      <c r="A58" s="37" t="s">
        <v>54</v>
      </c>
      <c r="B58" s="37"/>
      <c r="C58" s="31"/>
      <c r="D58" s="32"/>
      <c r="E58" s="33"/>
      <c r="F58" s="30">
        <f>SUM(F26:F57)</f>
        <v>0</v>
      </c>
    </row>
    <row r="59" spans="1:6" ht="15" x14ac:dyDescent="0.25">
      <c r="A59" s="24"/>
      <c r="B59" s="24"/>
      <c r="C59" s="20"/>
      <c r="D59" s="20"/>
      <c r="E59" s="20"/>
      <c r="F59" s="20"/>
    </row>
    <row r="60" spans="1:6" ht="15" x14ac:dyDescent="0.25">
      <c r="A60" s="24"/>
      <c r="B60" s="24"/>
      <c r="C60" s="20"/>
      <c r="D60" s="20"/>
      <c r="E60" s="20"/>
      <c r="F60" s="20"/>
    </row>
    <row r="61" spans="1:6" ht="15" customHeight="1" x14ac:dyDescent="0.25">
      <c r="A61" s="18"/>
      <c r="B61" s="19"/>
    </row>
    <row r="62" spans="1:6" ht="15" x14ac:dyDescent="0.25">
      <c r="A62" s="34" t="s">
        <v>56</v>
      </c>
      <c r="B62" s="34"/>
      <c r="C62" s="35">
        <f>F58+F23</f>
        <v>0</v>
      </c>
      <c r="D62" s="35"/>
      <c r="E62" s="35"/>
      <c r="F62" s="35"/>
    </row>
    <row r="63" spans="1:6" ht="15" x14ac:dyDescent="0.25">
      <c r="A63" s="34" t="s">
        <v>27</v>
      </c>
      <c r="B63" s="34"/>
      <c r="C63" s="35">
        <f>C62*0.25</f>
        <v>0</v>
      </c>
      <c r="D63" s="35"/>
      <c r="E63" s="35"/>
      <c r="F63" s="35"/>
    </row>
    <row r="64" spans="1:6" ht="15" x14ac:dyDescent="0.25">
      <c r="A64" s="34" t="s">
        <v>63</v>
      </c>
      <c r="B64" s="34"/>
      <c r="C64" s="35">
        <f>C62+C63</f>
        <v>0</v>
      </c>
      <c r="D64" s="35"/>
      <c r="E64" s="35"/>
      <c r="F64" s="35"/>
    </row>
    <row r="65" spans="1:6" ht="15" x14ac:dyDescent="0.25">
      <c r="A65" s="28"/>
      <c r="B65" s="29"/>
      <c r="C65" s="25"/>
      <c r="D65" s="26"/>
      <c r="E65" s="27"/>
      <c r="F65" s="27"/>
    </row>
    <row r="67" spans="1:6" ht="15" x14ac:dyDescent="0.25">
      <c r="B67" s="3"/>
    </row>
    <row r="70" spans="1:6" ht="15" x14ac:dyDescent="0.25">
      <c r="B70" s="3"/>
    </row>
    <row r="1048228" ht="12.75" customHeight="1" x14ac:dyDescent="0.25"/>
    <row r="1048229" ht="12.75" customHeight="1" x14ac:dyDescent="0.25"/>
    <row r="1048230" ht="12.75" customHeight="1" x14ac:dyDescent="0.25"/>
    <row r="1048231" ht="12.75" customHeight="1" x14ac:dyDescent="0.25"/>
    <row r="1048232" ht="12.75" customHeight="1" x14ac:dyDescent="0.25"/>
    <row r="1048233" ht="12.75" customHeight="1" x14ac:dyDescent="0.25"/>
    <row r="1048234" ht="12.75" customHeight="1" x14ac:dyDescent="0.25"/>
    <row r="1048235" ht="12.75" customHeight="1" x14ac:dyDescent="0.25"/>
    <row r="1048236" ht="12.75" customHeight="1" x14ac:dyDescent="0.25"/>
    <row r="1048237" ht="12.75" customHeight="1" x14ac:dyDescent="0.25"/>
    <row r="1048238" ht="12.75" customHeight="1" x14ac:dyDescent="0.25"/>
    <row r="1048239" ht="12.75" customHeight="1" x14ac:dyDescent="0.25"/>
    <row r="1048240" ht="12.75" customHeight="1" x14ac:dyDescent="0.25"/>
    <row r="1048241" ht="12.75" customHeight="1" x14ac:dyDescent="0.25"/>
    <row r="1048242" ht="12.75" customHeight="1" x14ac:dyDescent="0.25"/>
    <row r="1048243" ht="12.75" customHeight="1" x14ac:dyDescent="0.25"/>
    <row r="1048244" ht="12.75" customHeight="1" x14ac:dyDescent="0.25"/>
    <row r="1048245" ht="12.75" customHeight="1" x14ac:dyDescent="0.25"/>
    <row r="1048246" ht="12.75" customHeight="1" x14ac:dyDescent="0.25"/>
    <row r="1048247" ht="12.75" customHeight="1" x14ac:dyDescent="0.25"/>
    <row r="1048248" ht="12.75" customHeight="1" x14ac:dyDescent="0.25"/>
    <row r="1048249" ht="12.75" customHeight="1" x14ac:dyDescent="0.25"/>
    <row r="1048250" ht="12.75" customHeight="1" x14ac:dyDescent="0.25"/>
    <row r="1048251" ht="12.75" customHeight="1" x14ac:dyDescent="0.25"/>
    <row r="1048252" ht="12.75" customHeight="1" x14ac:dyDescent="0.25"/>
    <row r="1048253" ht="12.75" customHeight="1" x14ac:dyDescent="0.25"/>
    <row r="1048254" ht="12.75" customHeight="1" x14ac:dyDescent="0.25"/>
    <row r="1048255" ht="12.75" customHeight="1" x14ac:dyDescent="0.25"/>
    <row r="1048256" ht="12.75" customHeight="1" x14ac:dyDescent="0.25"/>
    <row r="1048257" ht="12.75" customHeight="1" x14ac:dyDescent="0.25"/>
    <row r="1048258" ht="12.75" customHeight="1" x14ac:dyDescent="0.25"/>
    <row r="1048259" ht="12.75" customHeight="1" x14ac:dyDescent="0.25"/>
    <row r="1048260" ht="12.75" customHeight="1" x14ac:dyDescent="0.25"/>
    <row r="1048261" ht="12.75" customHeight="1" x14ac:dyDescent="0.25"/>
    <row r="1048262" ht="12.75" customHeight="1" x14ac:dyDescent="0.25"/>
    <row r="1048263" ht="12.75" customHeight="1" x14ac:dyDescent="0.25"/>
    <row r="1048264" ht="12.75" customHeight="1" x14ac:dyDescent="0.25"/>
    <row r="1048265" ht="12.75" customHeight="1" x14ac:dyDescent="0.25"/>
    <row r="1048266" ht="12.75" customHeight="1" x14ac:dyDescent="0.25"/>
    <row r="1048267" ht="12.75" customHeight="1" x14ac:dyDescent="0.25"/>
    <row r="1048268" ht="12.75" customHeight="1" x14ac:dyDescent="0.25"/>
    <row r="1048269" ht="12.75" customHeight="1" x14ac:dyDescent="0.25"/>
    <row r="1048270" ht="12.75" customHeight="1" x14ac:dyDescent="0.25"/>
    <row r="1048271" ht="12.75" customHeight="1" x14ac:dyDescent="0.25"/>
    <row r="1048272" ht="12.75" customHeight="1" x14ac:dyDescent="0.25"/>
    <row r="1048273" ht="12.75" customHeight="1" x14ac:dyDescent="0.25"/>
    <row r="1048274" ht="12.75" customHeight="1" x14ac:dyDescent="0.25"/>
    <row r="1048275" ht="12.75" customHeight="1" x14ac:dyDescent="0.25"/>
    <row r="1048276" ht="12.75" customHeight="1" x14ac:dyDescent="0.25"/>
    <row r="1048277" ht="12.75" customHeight="1" x14ac:dyDescent="0.25"/>
    <row r="1048278" ht="12.75" customHeight="1" x14ac:dyDescent="0.25"/>
    <row r="1048279" ht="12.75" customHeight="1" x14ac:dyDescent="0.25"/>
    <row r="1048280" ht="12.75" customHeight="1" x14ac:dyDescent="0.25"/>
    <row r="1048281" ht="12.75" customHeight="1" x14ac:dyDescent="0.25"/>
    <row r="1048282" ht="12.75" customHeight="1" x14ac:dyDescent="0.25"/>
    <row r="1048283" ht="12.75" customHeight="1" x14ac:dyDescent="0.25"/>
    <row r="1048284" ht="12.75" customHeight="1" x14ac:dyDescent="0.25"/>
    <row r="1048285" ht="12.75" customHeight="1" x14ac:dyDescent="0.25"/>
    <row r="1048286" ht="12.75" customHeight="1" x14ac:dyDescent="0.25"/>
    <row r="1048287" ht="12.75" customHeight="1" x14ac:dyDescent="0.25"/>
    <row r="1048288" ht="12.75" customHeight="1" x14ac:dyDescent="0.25"/>
    <row r="1048289" ht="12.75" customHeight="1" x14ac:dyDescent="0.25"/>
    <row r="1048290" ht="12.75" customHeight="1" x14ac:dyDescent="0.25"/>
    <row r="1048291" ht="12.75" customHeight="1" x14ac:dyDescent="0.25"/>
    <row r="1048292" ht="12.75" customHeight="1" x14ac:dyDescent="0.25"/>
    <row r="1048293" ht="12.75" customHeight="1" x14ac:dyDescent="0.25"/>
    <row r="1048294" ht="12.75" customHeight="1" x14ac:dyDescent="0.25"/>
    <row r="1048295" ht="12.75" customHeight="1" x14ac:dyDescent="0.25"/>
    <row r="1048296" ht="12.75" customHeight="1" x14ac:dyDescent="0.25"/>
    <row r="1048297" ht="12.75" customHeight="1" x14ac:dyDescent="0.25"/>
    <row r="1048298" ht="12.75" customHeight="1" x14ac:dyDescent="0.25"/>
    <row r="1048299" ht="12.75" customHeight="1" x14ac:dyDescent="0.25"/>
    <row r="1048300" ht="12.75" customHeight="1" x14ac:dyDescent="0.25"/>
    <row r="1048301" ht="12.75" customHeight="1" x14ac:dyDescent="0.25"/>
    <row r="1048302" ht="12.75" customHeight="1" x14ac:dyDescent="0.25"/>
    <row r="1048303" ht="12.75" customHeight="1" x14ac:dyDescent="0.25"/>
    <row r="1048304" ht="12.75" customHeight="1" x14ac:dyDescent="0.25"/>
    <row r="1048305" ht="12.75" customHeight="1" x14ac:dyDescent="0.25"/>
    <row r="1048306" ht="12.75" customHeight="1" x14ac:dyDescent="0.25"/>
    <row r="1048307" ht="12.75" customHeight="1" x14ac:dyDescent="0.25"/>
    <row r="1048308" ht="12.75" customHeight="1" x14ac:dyDescent="0.25"/>
    <row r="1048309" ht="12.75" customHeight="1" x14ac:dyDescent="0.25"/>
    <row r="1048310" ht="12.75" customHeight="1" x14ac:dyDescent="0.25"/>
    <row r="1048311" ht="12.75" customHeight="1" x14ac:dyDescent="0.25"/>
    <row r="1048312" ht="12.75" customHeight="1" x14ac:dyDescent="0.25"/>
    <row r="1048313" ht="12.75" customHeight="1" x14ac:dyDescent="0.25"/>
    <row r="1048314" ht="12.75" customHeight="1" x14ac:dyDescent="0.25"/>
    <row r="1048315" ht="12.75" customHeight="1" x14ac:dyDescent="0.25"/>
    <row r="1048316" ht="12.75" customHeight="1" x14ac:dyDescent="0.25"/>
  </sheetData>
  <mergeCells count="9">
    <mergeCell ref="A63:B63"/>
    <mergeCell ref="C63:F63"/>
    <mergeCell ref="A64:B64"/>
    <mergeCell ref="C64:F64"/>
    <mergeCell ref="B6:F6"/>
    <mergeCell ref="A23:B23"/>
    <mergeCell ref="A58:B58"/>
    <mergeCell ref="A62:B62"/>
    <mergeCell ref="C62:F62"/>
  </mergeCells>
  <pageMargins left="0.70833333333333304" right="0.70833333333333304" top="0.74791666666666701" bottom="0.74791666666666701" header="0.511811023622047" footer="0.511811023622047"/>
  <pageSetup paperSize="9" scale="74" fitToHeight="0" orientation="portrait" horizontalDpi="300" verticalDpi="300" r:id="rId1"/>
  <rowBreaks count="1" manualBreakCount="1">
    <brk id="3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BB4E64C075144A97774078E840ADA8" ma:contentTypeVersion="18" ma:contentTypeDescription="Create a new document." ma:contentTypeScope="" ma:versionID="1300f0c289cccc56f898aed89a702742">
  <xsd:schema xmlns:xsd="http://www.w3.org/2001/XMLSchema" xmlns:xs="http://www.w3.org/2001/XMLSchema" xmlns:p="http://schemas.microsoft.com/office/2006/metadata/properties" xmlns:ns2="8f68a5de-f7da-44ea-a0a6-768bc904f3ae" xmlns:ns3="6d61b630-1d91-40ab-8e9b-8e9455b049fe" targetNamespace="http://schemas.microsoft.com/office/2006/metadata/properties" ma:root="true" ma:fieldsID="54fafcf3f10daf5ffaef262bfc5970e4" ns2:_="" ns3:_="">
    <xsd:import namespace="8f68a5de-f7da-44ea-a0a6-768bc904f3ae"/>
    <xsd:import namespace="6d61b630-1d91-40ab-8e9b-8e9455b049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68a5de-f7da-44ea-a0a6-768bc904f3a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eb9d07a-0eb7-404f-944d-87860595fc45}" ma:internalName="TaxCatchAll" ma:showField="CatchAllData" ma:web="8f68a5de-f7da-44ea-a0a6-768bc904f3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61b630-1d91-40ab-8e9b-8e9455b049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674b04e-36ac-4328-96f0-c50880d969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d61b630-1d91-40ab-8e9b-8e9455b049fe">
      <Terms xmlns="http://schemas.microsoft.com/office/infopath/2007/PartnerControls"/>
    </lcf76f155ced4ddcb4097134ff3c332f>
    <TaxCatchAll xmlns="8f68a5de-f7da-44ea-a0a6-768bc904f3a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B4093E-4FDF-4893-AC95-8B9B0A1704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68a5de-f7da-44ea-a0a6-768bc904f3ae"/>
    <ds:schemaRef ds:uri="6d61b630-1d91-40ab-8e9b-8e9455b0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196710-6DAC-412A-9451-49F0FF2C2E13}">
  <ds:schemaRefs>
    <ds:schemaRef ds:uri="http://schemas.microsoft.com/office/2006/metadata/properties"/>
    <ds:schemaRef ds:uri="http://schemas.microsoft.com/office/infopath/2007/PartnerControls"/>
    <ds:schemaRef ds:uri="6d61b630-1d91-40ab-8e9b-8e9455b049fe"/>
    <ds:schemaRef ds:uri="8f68a5de-f7da-44ea-a0a6-768bc904f3ae"/>
  </ds:schemaRefs>
</ds:datastoreItem>
</file>

<file path=customXml/itemProps3.xml><?xml version="1.0" encoding="utf-8"?>
<ds:datastoreItem xmlns:ds="http://schemas.openxmlformats.org/officeDocument/2006/customXml" ds:itemID="{AC1C6476-BE42-40E0-9834-1BFDF419E0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16049</TotalTime>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troškovnik</vt:lpstr>
      <vt:lpstr>troškovnik!Podrucje_ispisa</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 Škugor</dc:creator>
  <dc:description/>
  <cp:lastModifiedBy>Izidora Kušen</cp:lastModifiedBy>
  <cp:revision>431</cp:revision>
  <cp:lastPrinted>2026-04-14T05:58:29Z</cp:lastPrinted>
  <dcterms:created xsi:type="dcterms:W3CDTF">2015-02-06T18:24:38Z</dcterms:created>
  <dcterms:modified xsi:type="dcterms:W3CDTF">2026-05-13T07:02:29Z</dcterms:modified>
  <dc:language>hr-HR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y fmtid="{D5CDD505-2E9C-101B-9397-08002B2CF9AE}" pid="6" name="ContentTypeId">
    <vt:lpwstr>0x01010056BB4E64C075144A97774078E840ADA8</vt:lpwstr>
  </property>
  <property fmtid="{D5CDD505-2E9C-101B-9397-08002B2CF9AE}" pid="7" name="MediaServiceImageTags">
    <vt:lpwstr/>
  </property>
</Properties>
</file>